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63" windowWidth="18774" windowHeight="9251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8" i="1"/>
  <c r="L9" i="1"/>
  <c r="L10" i="1"/>
  <c r="L12" i="1"/>
  <c r="L13" i="1"/>
  <c r="L14" i="1"/>
  <c r="L16" i="1"/>
  <c r="L17" i="1"/>
  <c r="L18" i="1"/>
  <c r="L20" i="1"/>
  <c r="L21" i="1"/>
  <c r="L22" i="1"/>
  <c r="L24" i="1"/>
  <c r="L25" i="1"/>
  <c r="L26" i="1"/>
  <c r="L27" i="1"/>
  <c r="K30" i="1" l="1"/>
  <c r="C34" i="1" l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B35" i="1"/>
  <c r="B36" i="1"/>
  <c r="B37" i="1"/>
  <c r="B34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B30" i="1"/>
  <c r="B31" i="1"/>
  <c r="B32" i="1"/>
  <c r="B29" i="1"/>
  <c r="M5" i="1"/>
  <c r="M6" i="1"/>
  <c r="M8" i="1"/>
  <c r="M9" i="1"/>
  <c r="M10" i="1"/>
  <c r="M12" i="1"/>
  <c r="M13" i="1"/>
  <c r="M14" i="1"/>
  <c r="M16" i="1"/>
  <c r="M17" i="1"/>
  <c r="M18" i="1"/>
  <c r="M20" i="1"/>
  <c r="M21" i="1"/>
  <c r="M22" i="1"/>
  <c r="M24" i="1"/>
  <c r="M25" i="1"/>
  <c r="M26" i="1"/>
  <c r="M27" i="1"/>
  <c r="M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3" i="1"/>
</calcChain>
</file>

<file path=xl/sharedStrings.xml><?xml version="1.0" encoding="utf-8"?>
<sst xmlns="http://schemas.openxmlformats.org/spreadsheetml/2006/main" count="73" uniqueCount="43">
  <si>
    <t>Prix moyen en maison de repos.</t>
  </si>
  <si>
    <t>Brabant wallon</t>
  </si>
  <si>
    <t>I-2015</t>
  </si>
  <si>
    <t>II-2015</t>
  </si>
  <si>
    <t>I-2016</t>
  </si>
  <si>
    <t>II-2016</t>
  </si>
  <si>
    <t>I-2017</t>
  </si>
  <si>
    <t>II-2017</t>
  </si>
  <si>
    <t>Associatif</t>
  </si>
  <si>
    <t>Privé commercial</t>
  </si>
  <si>
    <t>Public</t>
  </si>
  <si>
    <t>Hainaut</t>
  </si>
  <si>
    <t>Liège</t>
  </si>
  <si>
    <t>Luxembourg</t>
  </si>
  <si>
    <t>Namur</t>
  </si>
  <si>
    <t>Colonne1</t>
  </si>
  <si>
    <t>Colonne2</t>
  </si>
  <si>
    <t>Colonne3</t>
  </si>
  <si>
    <t>Colonne4</t>
  </si>
  <si>
    <t>Colonne5</t>
  </si>
  <si>
    <t>Colonne6</t>
  </si>
  <si>
    <t>Colonne7</t>
  </si>
  <si>
    <t>Prix moyen en Wallonie</t>
  </si>
  <si>
    <t>Prix moyen associatif wallonie</t>
  </si>
  <si>
    <t>Prix moyen privé wallonie</t>
  </si>
  <si>
    <t>Prix moyen public wallonie</t>
  </si>
  <si>
    <t>Colonne 8</t>
  </si>
  <si>
    <t>Colonne 9</t>
  </si>
  <si>
    <t>I-2018</t>
  </si>
  <si>
    <t>II-2018</t>
  </si>
  <si>
    <t>II 2018</t>
  </si>
  <si>
    <t>II 2017</t>
  </si>
  <si>
    <t xml:space="preserve"> </t>
  </si>
  <si>
    <t>Forfait moyen</t>
  </si>
  <si>
    <t>ASBL</t>
  </si>
  <si>
    <t>Prive</t>
  </si>
  <si>
    <t>Evolution du prix moyen</t>
  </si>
  <si>
    <t>Indice de prix en % du public</t>
  </si>
  <si>
    <t>Ecart des prix  ./. Public - euros</t>
  </si>
  <si>
    <t xml:space="preserve"> euros par mois au deuxième semestre 2018</t>
  </si>
  <si>
    <t>Wallonie</t>
  </si>
  <si>
    <t>Prix moyen</t>
  </si>
  <si>
    <t>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</si>
</sst>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1" fillId="0" borderId="2" xfId="0" applyFont="1" applyFill="1" applyBorder="1"/>
    <xf numFmtId="0" fontId="0" fillId="0" borderId="2" xfId="0" applyFont="1" applyFill="1" applyBorder="1"/>
    <xf numFmtId="164" fontId="0" fillId="0" borderId="1" xfId="1" applyNumberFormat="1" applyFont="1" applyFill="1" applyBorder="1"/>
    <xf numFmtId="10" fontId="0" fillId="0" borderId="0" xfId="0" applyNumberFormat="1" applyFill="1"/>
    <xf numFmtId="0" fontId="0" fillId="0" borderId="3" xfId="0" applyFont="1" applyFill="1" applyBorder="1"/>
    <xf numFmtId="0" fontId="0" fillId="0" borderId="1" xfId="0" applyFont="1" applyFill="1" applyBorder="1"/>
    <xf numFmtId="0" fontId="0" fillId="0" borderId="1" xfId="0" applyFill="1" applyBorder="1" applyAlignment="1">
      <alignment horizontal="left"/>
    </xf>
    <xf numFmtId="165" fontId="0" fillId="0" borderId="1" xfId="0" applyNumberFormat="1" applyFill="1" applyBorder="1"/>
    <xf numFmtId="0" fontId="4" fillId="2" borderId="0" xfId="0" applyFont="1" applyFill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165" fontId="0" fillId="5" borderId="1" xfId="0" applyNumberFormat="1" applyFill="1" applyBorder="1"/>
    <xf numFmtId="0" fontId="1" fillId="0" borderId="4" xfId="0" applyFont="1" applyFill="1" applyBorder="1"/>
    <xf numFmtId="164" fontId="0" fillId="5" borderId="1" xfId="1" applyNumberFormat="1" applyFont="1" applyFill="1" applyBorder="1"/>
    <xf numFmtId="0" fontId="0" fillId="3" borderId="1" xfId="0" applyFill="1" applyBorder="1"/>
    <xf numFmtId="165" fontId="0" fillId="0" borderId="1" xfId="0" applyNumberFormat="1" applyBorder="1"/>
  </cellXfs>
  <cellStyles count="3">
    <cellStyle name="Normal" xfId="0" builtinId="0"/>
    <cellStyle name="Normal 2" xfId="2"/>
    <cellStyle name="Pourcentage" xfId="1" builtinId="5"/>
  </cellStyles>
  <dxfs count="11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I27" totalsRowShown="0" headerRowDxfId="10" dataDxfId="9">
  <autoFilter ref="A1:I27"/>
  <tableColumns count="9">
    <tableColumn id="1" name="Colonne1" dataDxfId="8"/>
    <tableColumn id="2" name="Colonne2" dataDxfId="7"/>
    <tableColumn id="3" name="Colonne3" dataDxfId="6"/>
    <tableColumn id="4" name="Colonne4" dataDxfId="5"/>
    <tableColumn id="5" name="Colonne5" dataDxfId="4"/>
    <tableColumn id="6" name="Colonne6" dataDxfId="3"/>
    <tableColumn id="7" name="Colonne7" dataDxfId="2"/>
    <tableColumn id="8" name="Colonne 8" dataDxfId="1"/>
    <tableColumn id="9" name="Colonne 9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topLeftCell="B1" zoomScaleNormal="100" workbookViewId="0">
      <selection activeCell="L3" sqref="L3"/>
    </sheetView>
  </sheetViews>
  <sheetFormatPr baseColWidth="10" defaultRowHeight="14.3" x14ac:dyDescent="0.25"/>
  <cols>
    <col min="1" max="1" width="31" style="2" customWidth="1"/>
    <col min="2" max="9" width="11" style="2"/>
    <col min="10" max="10" width="7.5" style="2" customWidth="1"/>
    <col min="11" max="11" width="22.375" style="2" customWidth="1"/>
    <col min="12" max="12" width="13.375" style="2" customWidth="1"/>
    <col min="13" max="13" width="12" style="2" customWidth="1"/>
    <col min="14" max="16384" width="11" style="2"/>
  </cols>
  <sheetData>
    <row r="1" spans="1:13" x14ac:dyDescent="0.25">
      <c r="A1" s="12" t="s">
        <v>15</v>
      </c>
      <c r="B1" s="12" t="s">
        <v>16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21</v>
      </c>
      <c r="H1" s="12" t="s">
        <v>26</v>
      </c>
      <c r="I1" s="12" t="s">
        <v>27</v>
      </c>
      <c r="L1" s="13" t="s">
        <v>30</v>
      </c>
      <c r="M1" s="13" t="s">
        <v>30</v>
      </c>
    </row>
    <row r="2" spans="1:13" x14ac:dyDescent="0.25">
      <c r="A2" s="14" t="s">
        <v>0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28</v>
      </c>
      <c r="I2" s="13" t="s">
        <v>29</v>
      </c>
      <c r="K2" s="13" t="s">
        <v>36</v>
      </c>
      <c r="L2" s="13" t="s">
        <v>42</v>
      </c>
      <c r="M2" s="13" t="s">
        <v>31</v>
      </c>
    </row>
    <row r="3" spans="1:13" x14ac:dyDescent="0.25">
      <c r="A3" s="15" t="s">
        <v>1</v>
      </c>
      <c r="B3" s="1"/>
      <c r="C3" s="1"/>
      <c r="D3" s="1"/>
      <c r="E3" s="1"/>
      <c r="F3" s="1"/>
      <c r="G3" s="1"/>
      <c r="H3" s="1"/>
      <c r="I3" s="1"/>
      <c r="K3" s="17" t="str">
        <f>Tableau1[[#This Row],[Colonne1]]</f>
        <v>Brabant wallon</v>
      </c>
      <c r="L3" s="3"/>
      <c r="M3" s="3"/>
    </row>
    <row r="4" spans="1:13" x14ac:dyDescent="0.25">
      <c r="A4" s="1" t="s">
        <v>8</v>
      </c>
      <c r="B4" s="20">
        <v>54.21</v>
      </c>
      <c r="C4" s="20">
        <v>57.85</v>
      </c>
      <c r="D4" s="20">
        <v>58.21</v>
      </c>
      <c r="E4" s="20">
        <v>64.39</v>
      </c>
      <c r="F4" s="20">
        <v>64.37</v>
      </c>
      <c r="G4" s="20">
        <v>64.52</v>
      </c>
      <c r="H4" s="20">
        <v>63.04</v>
      </c>
      <c r="I4" s="20">
        <v>65.22</v>
      </c>
      <c r="K4" s="5" t="str">
        <f>Tableau1[[#This Row],[Colonne1]]</f>
        <v>Associatif</v>
      </c>
      <c r="L4" s="6">
        <f>Tableau1[[#This Row],[Colonne 9]]/Tableau1[[#This Row],[Colonne2]]-1</f>
        <v>0.20309905921416704</v>
      </c>
      <c r="M4" s="6">
        <f>Tableau1[[#This Row],[Colonne 9]]/Tableau1[[#This Row],[Colonne7]]-1</f>
        <v>1.0849349039057765E-2</v>
      </c>
    </row>
    <row r="5" spans="1:13" x14ac:dyDescent="0.25">
      <c r="A5" s="1" t="s">
        <v>9</v>
      </c>
      <c r="B5" s="20">
        <v>52.26</v>
      </c>
      <c r="C5" s="20">
        <v>54.35</v>
      </c>
      <c r="D5" s="20">
        <v>57.97</v>
      </c>
      <c r="E5" s="20">
        <v>59.57</v>
      </c>
      <c r="F5" s="20">
        <v>60.59</v>
      </c>
      <c r="G5" s="20">
        <v>61.8</v>
      </c>
      <c r="H5" s="20">
        <v>63.03</v>
      </c>
      <c r="I5" s="20">
        <v>63.35</v>
      </c>
      <c r="K5" s="5" t="str">
        <f>Tableau1[[#This Row],[Colonne1]]</f>
        <v>Privé commercial</v>
      </c>
      <c r="L5" s="6">
        <f>Tableau1[[#This Row],[Colonne 9]]/Tableau1[[#This Row],[Colonne2]]-1</f>
        <v>0.21220818982013023</v>
      </c>
      <c r="M5" s="6">
        <f>Tableau1[[#This Row],[Colonne 9]]/Tableau1[[#This Row],[Colonne7]]-1</f>
        <v>2.5080906148867488E-2</v>
      </c>
    </row>
    <row r="6" spans="1:13" x14ac:dyDescent="0.25">
      <c r="A6" s="1" t="s">
        <v>10</v>
      </c>
      <c r="B6" s="20">
        <v>42.32</v>
      </c>
      <c r="C6" s="20">
        <v>44.05</v>
      </c>
      <c r="D6" s="20">
        <v>44.05</v>
      </c>
      <c r="E6" s="20">
        <v>44.2</v>
      </c>
      <c r="F6" s="20">
        <v>44.97</v>
      </c>
      <c r="G6" s="20">
        <v>44.97</v>
      </c>
      <c r="H6" s="20">
        <v>45.81</v>
      </c>
      <c r="I6" s="20">
        <v>46.3</v>
      </c>
      <c r="K6" s="5" t="str">
        <f>Tableau1[[#This Row],[Colonne1]]</f>
        <v>Public</v>
      </c>
      <c r="L6" s="6">
        <f>Tableau1[[#This Row],[Colonne 9]]/Tableau1[[#This Row],[Colonne2]]-1</f>
        <v>9.4045368620037761E-2</v>
      </c>
      <c r="M6" s="6">
        <f>Tableau1[[#This Row],[Colonne 9]]/Tableau1[[#This Row],[Colonne7]]-1</f>
        <v>2.9575272403824737E-2</v>
      </c>
    </row>
    <row r="7" spans="1:13" x14ac:dyDescent="0.25">
      <c r="A7" s="15" t="s">
        <v>11</v>
      </c>
      <c r="B7" s="20"/>
      <c r="C7" s="20"/>
      <c r="D7" s="20"/>
      <c r="E7" s="20"/>
      <c r="F7" s="20"/>
      <c r="G7" s="20"/>
      <c r="H7" s="20"/>
      <c r="I7" s="20"/>
      <c r="K7" s="4" t="str">
        <f>Tableau1[[#This Row],[Colonne1]]</f>
        <v>Hainaut</v>
      </c>
      <c r="L7" s="6" t="s">
        <v>32</v>
      </c>
      <c r="M7" s="6" t="s">
        <v>32</v>
      </c>
    </row>
    <row r="8" spans="1:13" x14ac:dyDescent="0.25">
      <c r="A8" s="1" t="s">
        <v>8</v>
      </c>
      <c r="B8" s="20">
        <v>40.74</v>
      </c>
      <c r="C8" s="20">
        <v>42.65</v>
      </c>
      <c r="D8" s="20">
        <v>43.17</v>
      </c>
      <c r="E8" s="20">
        <v>43.62</v>
      </c>
      <c r="F8" s="20">
        <v>44.65</v>
      </c>
      <c r="G8" s="20">
        <v>45.17</v>
      </c>
      <c r="H8" s="20">
        <v>45.24</v>
      </c>
      <c r="I8" s="20">
        <v>45.81</v>
      </c>
      <c r="K8" s="5" t="str">
        <f>Tableau1[[#This Row],[Colonne1]]</f>
        <v>Associatif</v>
      </c>
      <c r="L8" s="6">
        <f>Tableau1[[#This Row],[Colonne 9]]/Tableau1[[#This Row],[Colonne2]]-1</f>
        <v>0.12444771723122239</v>
      </c>
      <c r="M8" s="6">
        <f>Tableau1[[#This Row],[Colonne 9]]/Tableau1[[#This Row],[Colonne7]]-1</f>
        <v>1.416869603719273E-2</v>
      </c>
    </row>
    <row r="9" spans="1:13" x14ac:dyDescent="0.25">
      <c r="A9" s="1" t="s">
        <v>9</v>
      </c>
      <c r="B9" s="20">
        <v>40.93</v>
      </c>
      <c r="C9" s="20">
        <v>42.04</v>
      </c>
      <c r="D9" s="20">
        <v>42.5</v>
      </c>
      <c r="E9" s="20">
        <v>43.15</v>
      </c>
      <c r="F9" s="20">
        <v>45.06</v>
      </c>
      <c r="G9" s="20">
        <v>45.38</v>
      </c>
      <c r="H9" s="20">
        <v>46.44</v>
      </c>
      <c r="I9" s="20">
        <v>46.31</v>
      </c>
      <c r="K9" s="5" t="str">
        <f>Tableau1[[#This Row],[Colonne1]]</f>
        <v>Privé commercial</v>
      </c>
      <c r="L9" s="6">
        <f>Tableau1[[#This Row],[Colonne 9]]/Tableau1[[#This Row],[Colonne2]]-1</f>
        <v>0.1314439286586857</v>
      </c>
      <c r="M9" s="6">
        <f>Tableau1[[#This Row],[Colonne 9]]/Tableau1[[#This Row],[Colonne7]]-1</f>
        <v>2.049360951961221E-2</v>
      </c>
    </row>
    <row r="10" spans="1:13" x14ac:dyDescent="0.25">
      <c r="A10" s="1" t="s">
        <v>10</v>
      </c>
      <c r="B10" s="20">
        <v>38.619999999999997</v>
      </c>
      <c r="C10" s="20">
        <v>39.01</v>
      </c>
      <c r="D10" s="20">
        <v>39.409999999999997</v>
      </c>
      <c r="E10" s="20">
        <v>40.14</v>
      </c>
      <c r="F10" s="20">
        <v>41.29</v>
      </c>
      <c r="G10" s="20">
        <v>42.15</v>
      </c>
      <c r="H10" s="20">
        <v>43.4</v>
      </c>
      <c r="I10" s="20">
        <v>44.01</v>
      </c>
      <c r="K10" s="5" t="str">
        <f>Tableau1[[#This Row],[Colonne1]]</f>
        <v>Public</v>
      </c>
      <c r="L10" s="6">
        <f>Tableau1[[#This Row],[Colonne 9]]/Tableau1[[#This Row],[Colonne2]]-1</f>
        <v>0.13956499223200414</v>
      </c>
      <c r="M10" s="6">
        <f>Tableau1[[#This Row],[Colonne 9]]/Tableau1[[#This Row],[Colonne7]]-1</f>
        <v>4.4128113879003505E-2</v>
      </c>
    </row>
    <row r="11" spans="1:13" x14ac:dyDescent="0.25">
      <c r="A11" s="15" t="s">
        <v>12</v>
      </c>
      <c r="B11" s="20"/>
      <c r="C11" s="20"/>
      <c r="D11" s="20"/>
      <c r="E11" s="20"/>
      <c r="F11" s="20"/>
      <c r="G11" s="20"/>
      <c r="H11" s="20"/>
      <c r="I11" s="20"/>
      <c r="K11" s="4" t="str">
        <f>Tableau1[[#This Row],[Colonne1]]</f>
        <v>Liège</v>
      </c>
      <c r="L11" s="6" t="s">
        <v>32</v>
      </c>
      <c r="M11" s="6" t="s">
        <v>32</v>
      </c>
    </row>
    <row r="12" spans="1:13" x14ac:dyDescent="0.25">
      <c r="A12" s="1" t="s">
        <v>8</v>
      </c>
      <c r="B12" s="20">
        <v>45.4</v>
      </c>
      <c r="C12" s="20">
        <v>44.8</v>
      </c>
      <c r="D12" s="20">
        <v>44.24</v>
      </c>
      <c r="E12" s="20">
        <v>45.16</v>
      </c>
      <c r="F12" s="20">
        <v>46.2</v>
      </c>
      <c r="G12" s="20">
        <v>46.36</v>
      </c>
      <c r="H12" s="20">
        <v>47.36</v>
      </c>
      <c r="I12" s="20">
        <v>48.04</v>
      </c>
      <c r="K12" s="5" t="str">
        <f>Tableau1[[#This Row],[Colonne1]]</f>
        <v>Associatif</v>
      </c>
      <c r="L12" s="6">
        <f>Tableau1[[#This Row],[Colonne 9]]/Tableau1[[#This Row],[Colonne2]]-1</f>
        <v>5.8149779735682916E-2</v>
      </c>
      <c r="M12" s="6">
        <f>Tableau1[[#This Row],[Colonne 9]]/Tableau1[[#This Row],[Colonne7]]-1</f>
        <v>3.6238136324417525E-2</v>
      </c>
    </row>
    <row r="13" spans="1:13" x14ac:dyDescent="0.25">
      <c r="A13" s="1" t="s">
        <v>9</v>
      </c>
      <c r="B13" s="20">
        <v>39.61</v>
      </c>
      <c r="C13" s="20">
        <v>40.5</v>
      </c>
      <c r="D13" s="20">
        <v>41.57</v>
      </c>
      <c r="E13" s="20">
        <v>43.1</v>
      </c>
      <c r="F13" s="20">
        <v>45.87</v>
      </c>
      <c r="G13" s="20">
        <v>46.23</v>
      </c>
      <c r="H13" s="20">
        <v>47.71</v>
      </c>
      <c r="I13" s="20">
        <v>48.32</v>
      </c>
      <c r="K13" s="5" t="str">
        <f>Tableau1[[#This Row],[Colonne1]]</f>
        <v>Privé commercial</v>
      </c>
      <c r="L13" s="6">
        <f>Tableau1[[#This Row],[Colonne 9]]/Tableau1[[#This Row],[Colonne2]]-1</f>
        <v>0.21989396617015911</v>
      </c>
      <c r="M13" s="6">
        <f>Tableau1[[#This Row],[Colonne 9]]/Tableau1[[#This Row],[Colonne7]]-1</f>
        <v>4.5208738914125135E-2</v>
      </c>
    </row>
    <row r="14" spans="1:13" x14ac:dyDescent="0.25">
      <c r="A14" s="1" t="s">
        <v>10</v>
      </c>
      <c r="B14" s="20">
        <v>36.82</v>
      </c>
      <c r="C14" s="20">
        <v>37.119999999999997</v>
      </c>
      <c r="D14" s="20">
        <v>37.630000000000003</v>
      </c>
      <c r="E14" s="20">
        <v>38.25</v>
      </c>
      <c r="F14" s="20">
        <v>38.94</v>
      </c>
      <c r="G14" s="20">
        <v>39.26</v>
      </c>
      <c r="H14" s="20">
        <v>40.93</v>
      </c>
      <c r="I14" s="20">
        <v>41.06</v>
      </c>
      <c r="K14" s="5" t="str">
        <f>Tableau1[[#This Row],[Colonne1]]</f>
        <v>Public</v>
      </c>
      <c r="L14" s="6">
        <f>Tableau1[[#This Row],[Colonne 9]]/Tableau1[[#This Row],[Colonne2]]-1</f>
        <v>0.11515480717001636</v>
      </c>
      <c r="M14" s="6">
        <f>Tableau1[[#This Row],[Colonne 9]]/Tableau1[[#This Row],[Colonne7]]-1</f>
        <v>4.5848191543555794E-2</v>
      </c>
    </row>
    <row r="15" spans="1:13" x14ac:dyDescent="0.25">
      <c r="A15" s="15" t="s">
        <v>13</v>
      </c>
      <c r="B15" s="20"/>
      <c r="C15" s="20"/>
      <c r="D15" s="20"/>
      <c r="E15" s="20"/>
      <c r="F15" s="20"/>
      <c r="G15" s="20"/>
      <c r="H15" s="20"/>
      <c r="I15" s="20"/>
      <c r="K15" s="4" t="str">
        <f>Tableau1[[#This Row],[Colonne1]]</f>
        <v>Luxembourg</v>
      </c>
      <c r="L15" s="6" t="s">
        <v>32</v>
      </c>
      <c r="M15" s="6" t="s">
        <v>32</v>
      </c>
    </row>
    <row r="16" spans="1:13" x14ac:dyDescent="0.25">
      <c r="A16" s="1" t="s">
        <v>8</v>
      </c>
      <c r="B16" s="20">
        <v>53.07</v>
      </c>
      <c r="C16" s="20">
        <v>53.56</v>
      </c>
      <c r="D16" s="20">
        <v>53.8</v>
      </c>
      <c r="E16" s="20">
        <v>53.1</v>
      </c>
      <c r="F16" s="20">
        <v>53.37</v>
      </c>
      <c r="G16" s="20">
        <v>53.66</v>
      </c>
      <c r="H16" s="20">
        <v>49.27</v>
      </c>
      <c r="I16" s="20">
        <v>49.48</v>
      </c>
      <c r="K16" s="5" t="str">
        <f>Tableau1[[#This Row],[Colonne1]]</f>
        <v>Associatif</v>
      </c>
      <c r="L16" s="6">
        <f>Tableau1[[#This Row],[Colonne 9]]/Tableau1[[#This Row],[Colonne2]]-1</f>
        <v>-6.7646504616544201E-2</v>
      </c>
      <c r="M16" s="6">
        <f>Tableau1[[#This Row],[Colonne 9]]/Tableau1[[#This Row],[Colonne7]]-1</f>
        <v>-7.7897875512486059E-2</v>
      </c>
    </row>
    <row r="17" spans="1:16" x14ac:dyDescent="0.25">
      <c r="A17" s="1" t="s">
        <v>9</v>
      </c>
      <c r="B17" s="20">
        <v>43.3</v>
      </c>
      <c r="C17" s="20">
        <v>44.82</v>
      </c>
      <c r="D17" s="20">
        <v>47.78</v>
      </c>
      <c r="E17" s="20">
        <v>47.78</v>
      </c>
      <c r="F17" s="20">
        <v>50.39</v>
      </c>
      <c r="G17" s="20">
        <v>50.65</v>
      </c>
      <c r="H17" s="20">
        <v>52.38</v>
      </c>
      <c r="I17" s="20">
        <v>53.19</v>
      </c>
      <c r="K17" s="5" t="str">
        <f>Tableau1[[#This Row],[Colonne1]]</f>
        <v>Privé commercial</v>
      </c>
      <c r="L17" s="6">
        <f>Tableau1[[#This Row],[Colonne 9]]/Tableau1[[#This Row],[Colonne2]]-1</f>
        <v>0.22840646651270213</v>
      </c>
      <c r="M17" s="6">
        <f>Tableau1[[#This Row],[Colonne 9]]/Tableau1[[#This Row],[Colonne7]]-1</f>
        <v>5.0148075024679217E-2</v>
      </c>
    </row>
    <row r="18" spans="1:16" x14ac:dyDescent="0.25">
      <c r="A18" s="1" t="s">
        <v>10</v>
      </c>
      <c r="B18" s="20">
        <v>39.03</v>
      </c>
      <c r="C18" s="20">
        <v>39.82</v>
      </c>
      <c r="D18" s="20">
        <v>41.07</v>
      </c>
      <c r="E18" s="20">
        <v>42.53</v>
      </c>
      <c r="F18" s="20">
        <v>43.82</v>
      </c>
      <c r="G18" s="20">
        <v>43.33</v>
      </c>
      <c r="H18" s="20">
        <v>44.38</v>
      </c>
      <c r="I18" s="20">
        <v>44.69</v>
      </c>
      <c r="K18" s="5" t="str">
        <f>Tableau1[[#This Row],[Colonne1]]</f>
        <v>Public</v>
      </c>
      <c r="L18" s="6">
        <f>Tableau1[[#This Row],[Colonne 9]]/Tableau1[[#This Row],[Colonne2]]-1</f>
        <v>0.14501665385600804</v>
      </c>
      <c r="M18" s="6">
        <f>Tableau1[[#This Row],[Colonne 9]]/Tableau1[[#This Row],[Colonne7]]-1</f>
        <v>3.1387029771520858E-2</v>
      </c>
    </row>
    <row r="19" spans="1:16" x14ac:dyDescent="0.25">
      <c r="A19" s="15" t="s">
        <v>14</v>
      </c>
      <c r="B19" s="20"/>
      <c r="C19" s="20"/>
      <c r="D19" s="20"/>
      <c r="E19" s="20"/>
      <c r="F19" s="20"/>
      <c r="G19" s="20"/>
      <c r="H19" s="20"/>
      <c r="I19" s="20"/>
      <c r="K19" s="4" t="str">
        <f>Tableau1[[#This Row],[Colonne1]]</f>
        <v>Namur</v>
      </c>
      <c r="L19" s="6" t="s">
        <v>32</v>
      </c>
      <c r="M19" s="6" t="s">
        <v>32</v>
      </c>
    </row>
    <row r="20" spans="1:16" x14ac:dyDescent="0.25">
      <c r="A20" s="1" t="s">
        <v>8</v>
      </c>
      <c r="B20" s="20">
        <v>42.23</v>
      </c>
      <c r="C20" s="20">
        <v>42.61</v>
      </c>
      <c r="D20" s="20">
        <v>44.34</v>
      </c>
      <c r="E20" s="20">
        <v>45.19</v>
      </c>
      <c r="F20" s="20">
        <v>46.51</v>
      </c>
      <c r="G20" s="20">
        <v>47.2</v>
      </c>
      <c r="H20" s="20">
        <v>48.55</v>
      </c>
      <c r="I20" s="20">
        <v>48.71</v>
      </c>
      <c r="K20" s="5" t="str">
        <f>Tableau1[[#This Row],[Colonne1]]</f>
        <v>Associatif</v>
      </c>
      <c r="L20" s="6">
        <f>Tableau1[[#This Row],[Colonne 9]]/Tableau1[[#This Row],[Colonne2]]-1</f>
        <v>0.1534454179493252</v>
      </c>
      <c r="M20" s="6">
        <f>Tableau1[[#This Row],[Colonne 9]]/Tableau1[[#This Row],[Colonne7]]-1</f>
        <v>3.199152542372885E-2</v>
      </c>
    </row>
    <row r="21" spans="1:16" x14ac:dyDescent="0.25">
      <c r="A21" s="1" t="s">
        <v>9</v>
      </c>
      <c r="B21" s="20">
        <v>40.299999999999997</v>
      </c>
      <c r="C21" s="20">
        <v>41.69</v>
      </c>
      <c r="D21" s="20">
        <v>43.59</v>
      </c>
      <c r="E21" s="20">
        <v>44.2</v>
      </c>
      <c r="F21" s="20">
        <v>46.07</v>
      </c>
      <c r="G21" s="20">
        <v>46.44</v>
      </c>
      <c r="H21" s="20">
        <v>46.35</v>
      </c>
      <c r="I21" s="20">
        <v>47.46</v>
      </c>
      <c r="K21" s="5" t="str">
        <f>Tableau1[[#This Row],[Colonne1]]</f>
        <v>Privé commercial</v>
      </c>
      <c r="L21" s="6">
        <f>Tableau1[[#This Row],[Colonne 9]]/Tableau1[[#This Row],[Colonne2]]-1</f>
        <v>0.17766749379652613</v>
      </c>
      <c r="M21" s="6">
        <f>Tableau1[[#This Row],[Colonne 9]]/Tableau1[[#This Row],[Colonne7]]-1</f>
        <v>2.1963824289405798E-2</v>
      </c>
    </row>
    <row r="22" spans="1:16" x14ac:dyDescent="0.25">
      <c r="A22" s="1" t="s">
        <v>10</v>
      </c>
      <c r="B22" s="20">
        <v>36.44</v>
      </c>
      <c r="C22" s="20">
        <v>36.99</v>
      </c>
      <c r="D22" s="20">
        <v>38.14</v>
      </c>
      <c r="E22" s="20">
        <v>39.4</v>
      </c>
      <c r="F22" s="20">
        <v>40.51</v>
      </c>
      <c r="G22" s="20">
        <v>40.549999999999997</v>
      </c>
      <c r="H22" s="20">
        <v>42.01</v>
      </c>
      <c r="I22" s="20">
        <v>42.73</v>
      </c>
      <c r="K22" s="5" t="str">
        <f>Tableau1[[#This Row],[Colonne1]]</f>
        <v>Public</v>
      </c>
      <c r="L22" s="6">
        <f>Tableau1[[#This Row],[Colonne 9]]/Tableau1[[#This Row],[Colonne2]]-1</f>
        <v>0.17261251372118558</v>
      </c>
      <c r="M22" s="6">
        <f>Tableau1[[#This Row],[Colonne 9]]/Tableau1[[#This Row],[Colonne7]]-1</f>
        <v>5.3760789149198462E-2</v>
      </c>
    </row>
    <row r="23" spans="1:16" x14ac:dyDescent="0.25">
      <c r="A23" s="1"/>
      <c r="B23" s="20"/>
      <c r="C23" s="20"/>
      <c r="D23" s="20"/>
      <c r="E23" s="20"/>
      <c r="F23" s="20"/>
      <c r="G23" s="20"/>
      <c r="H23" s="20"/>
      <c r="I23" s="20"/>
      <c r="K23" s="5">
        <f>Tableau1[[#This Row],[Colonne1]]</f>
        <v>0</v>
      </c>
      <c r="L23" s="6" t="s">
        <v>32</v>
      </c>
      <c r="M23" s="6" t="s">
        <v>32</v>
      </c>
    </row>
    <row r="24" spans="1:16" x14ac:dyDescent="0.25">
      <c r="A24" s="15" t="s">
        <v>22</v>
      </c>
      <c r="B24" s="20">
        <v>43.01</v>
      </c>
      <c r="C24" s="20">
        <v>44.12</v>
      </c>
      <c r="D24" s="20">
        <v>45.16</v>
      </c>
      <c r="E24" s="20">
        <v>46.25</v>
      </c>
      <c r="F24" s="20">
        <v>47.5</v>
      </c>
      <c r="G24" s="20">
        <v>47.85</v>
      </c>
      <c r="H24" s="20">
        <v>48.4</v>
      </c>
      <c r="I24" s="16">
        <v>48.98</v>
      </c>
      <c r="K24" s="5" t="str">
        <f>Tableau1[[#This Row],[Colonne1]]</f>
        <v>Prix moyen en Wallonie</v>
      </c>
      <c r="L24" s="18">
        <f>Tableau1[[#This Row],[Colonne 9]]/Tableau1[[#This Row],[Colonne2]]-1</f>
        <v>0.13880492908625897</v>
      </c>
      <c r="M24" s="18">
        <f>Tableau1[[#This Row],[Colonne 9]]/Tableau1[[#This Row],[Colonne7]]-1</f>
        <v>2.3615464994775293E-2</v>
      </c>
      <c r="P24" s="7"/>
    </row>
    <row r="25" spans="1:16" x14ac:dyDescent="0.25">
      <c r="A25" s="15" t="s">
        <v>23</v>
      </c>
      <c r="B25" s="20">
        <v>47.13</v>
      </c>
      <c r="C25" s="20">
        <v>48.29</v>
      </c>
      <c r="D25" s="20">
        <v>48.75</v>
      </c>
      <c r="E25" s="20">
        <v>50.29</v>
      </c>
      <c r="F25" s="20">
        <v>51.02</v>
      </c>
      <c r="G25" s="20">
        <v>51.38</v>
      </c>
      <c r="H25" s="20">
        <v>50.7</v>
      </c>
      <c r="I25" s="16">
        <v>51.45</v>
      </c>
      <c r="K25" s="5" t="str">
        <f>Tableau1[[#This Row],[Colonne1]]</f>
        <v>Prix moyen associatif wallonie</v>
      </c>
      <c r="L25" s="6">
        <f>Tableau1[[#This Row],[Colonne 9]]/Tableau1[[#This Row],[Colonne2]]-1</f>
        <v>9.1661362189688012E-2</v>
      </c>
      <c r="M25" s="6">
        <f>Tableau1[[#This Row],[Colonne 9]]/Tableau1[[#This Row],[Colonne7]]-1</f>
        <v>1.3623978201635634E-3</v>
      </c>
      <c r="P25" s="7"/>
    </row>
    <row r="26" spans="1:16" x14ac:dyDescent="0.25">
      <c r="A26" s="15" t="s">
        <v>24</v>
      </c>
      <c r="B26" s="20">
        <v>43.28</v>
      </c>
      <c r="C26" s="20">
        <v>44.68</v>
      </c>
      <c r="D26" s="20">
        <v>46.68</v>
      </c>
      <c r="E26" s="20">
        <v>47.56</v>
      </c>
      <c r="F26" s="20">
        <v>49.6</v>
      </c>
      <c r="G26" s="20">
        <v>50.1</v>
      </c>
      <c r="H26" s="20">
        <v>51.18</v>
      </c>
      <c r="I26" s="16">
        <v>51.72</v>
      </c>
      <c r="K26" s="5" t="str">
        <f>Tableau1[[#This Row],[Colonne1]]</f>
        <v>Prix moyen privé wallonie</v>
      </c>
      <c r="L26" s="18">
        <f>Tableau1[[#This Row],[Colonne 9]]/Tableau1[[#This Row],[Colonne2]]-1</f>
        <v>0.19500924214417736</v>
      </c>
      <c r="M26" s="6">
        <f>Tableau1[[#This Row],[Colonne 9]]/Tableau1[[#This Row],[Colonne7]]-1</f>
        <v>3.2335329341317331E-2</v>
      </c>
      <c r="P26" s="7"/>
    </row>
    <row r="27" spans="1:16" ht="14.95" thickBot="1" x14ac:dyDescent="0.3">
      <c r="A27" s="15" t="s">
        <v>25</v>
      </c>
      <c r="B27" s="11">
        <v>38.64</v>
      </c>
      <c r="C27" s="11">
        <v>39.39</v>
      </c>
      <c r="D27" s="11">
        <v>40.06</v>
      </c>
      <c r="E27" s="11">
        <v>40.9</v>
      </c>
      <c r="F27" s="11">
        <v>41.9</v>
      </c>
      <c r="G27" s="11">
        <v>42.05</v>
      </c>
      <c r="H27" s="11">
        <v>43.3</v>
      </c>
      <c r="I27" s="16">
        <v>43.76</v>
      </c>
      <c r="K27" s="8" t="str">
        <f>Tableau1[[#This Row],[Colonne1]]</f>
        <v>Prix moyen public wallonie</v>
      </c>
      <c r="L27" s="6">
        <f>Tableau1[[#This Row],[Colonne 9]]/Tableau1[[#This Row],[Colonne2]]-1</f>
        <v>0.13250517598343681</v>
      </c>
      <c r="M27" s="6">
        <f>Tableau1[[#This Row],[Colonne 9]]/Tableau1[[#This Row],[Colonne7]]-1</f>
        <v>4.0665873959571996E-2</v>
      </c>
      <c r="P27" s="7"/>
    </row>
    <row r="29" spans="1:16" x14ac:dyDescent="0.25">
      <c r="A29" s="15" t="s">
        <v>38</v>
      </c>
      <c r="B29" s="11">
        <f>B24-B$27</f>
        <v>4.3699999999999974</v>
      </c>
      <c r="C29" s="11">
        <f t="shared" ref="C29:I29" si="0">C24-C$27</f>
        <v>4.7299999999999969</v>
      </c>
      <c r="D29" s="11">
        <f t="shared" si="0"/>
        <v>5.0999999999999943</v>
      </c>
      <c r="E29" s="11">
        <f t="shared" si="0"/>
        <v>5.3500000000000014</v>
      </c>
      <c r="F29" s="11">
        <f t="shared" si="0"/>
        <v>5.6000000000000014</v>
      </c>
      <c r="G29" s="11">
        <f t="shared" si="0"/>
        <v>5.8000000000000043</v>
      </c>
      <c r="H29" s="11">
        <f t="shared" si="0"/>
        <v>5.1000000000000014</v>
      </c>
      <c r="I29" s="11">
        <f t="shared" si="0"/>
        <v>5.2199999999999989</v>
      </c>
    </row>
    <row r="30" spans="1:16" x14ac:dyDescent="0.25">
      <c r="A30" s="9" t="s">
        <v>23</v>
      </c>
      <c r="B30" s="11">
        <f t="shared" ref="B30:I32" si="1">B25-B$27</f>
        <v>8.490000000000002</v>
      </c>
      <c r="C30" s="11">
        <f t="shared" si="1"/>
        <v>8.8999999999999986</v>
      </c>
      <c r="D30" s="11">
        <f t="shared" si="1"/>
        <v>8.6899999999999977</v>
      </c>
      <c r="E30" s="11">
        <f t="shared" si="1"/>
        <v>9.39</v>
      </c>
      <c r="F30" s="11">
        <f t="shared" si="1"/>
        <v>9.1200000000000045</v>
      </c>
      <c r="G30" s="11">
        <f t="shared" si="1"/>
        <v>9.3300000000000054</v>
      </c>
      <c r="H30" s="11">
        <f t="shared" si="1"/>
        <v>7.4000000000000057</v>
      </c>
      <c r="I30" s="16">
        <f t="shared" si="1"/>
        <v>7.6900000000000048</v>
      </c>
      <c r="K30" s="2">
        <f>49*30</f>
        <v>1470</v>
      </c>
      <c r="L30" s="2" t="s">
        <v>39</v>
      </c>
    </row>
    <row r="31" spans="1:16" x14ac:dyDescent="0.25">
      <c r="A31" s="9" t="s">
        <v>24</v>
      </c>
      <c r="B31" s="11">
        <f t="shared" si="1"/>
        <v>4.6400000000000006</v>
      </c>
      <c r="C31" s="11">
        <f t="shared" si="1"/>
        <v>5.2899999999999991</v>
      </c>
      <c r="D31" s="11">
        <f t="shared" si="1"/>
        <v>6.6199999999999974</v>
      </c>
      <c r="E31" s="11">
        <f t="shared" si="1"/>
        <v>6.6600000000000037</v>
      </c>
      <c r="F31" s="11">
        <f t="shared" si="1"/>
        <v>7.7000000000000028</v>
      </c>
      <c r="G31" s="11">
        <f t="shared" si="1"/>
        <v>8.0500000000000043</v>
      </c>
      <c r="H31" s="11">
        <f t="shared" si="1"/>
        <v>7.8800000000000026</v>
      </c>
      <c r="I31" s="16">
        <f t="shared" si="1"/>
        <v>7.9600000000000009</v>
      </c>
    </row>
    <row r="32" spans="1:16" x14ac:dyDescent="0.25">
      <c r="A32" s="9" t="s">
        <v>25</v>
      </c>
      <c r="B32" s="11">
        <f t="shared" si="1"/>
        <v>0</v>
      </c>
      <c r="C32" s="11">
        <f t="shared" si="1"/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  <c r="I32" s="11">
        <f t="shared" si="1"/>
        <v>0</v>
      </c>
      <c r="M32" s="19" t="s">
        <v>33</v>
      </c>
      <c r="N32" s="19" t="s">
        <v>41</v>
      </c>
    </row>
    <row r="33" spans="1:14" x14ac:dyDescent="0.25">
      <c r="M33" s="19">
        <v>2019</v>
      </c>
      <c r="N33" s="19" t="s">
        <v>30</v>
      </c>
    </row>
    <row r="34" spans="1:14" x14ac:dyDescent="0.25">
      <c r="A34" s="15" t="s">
        <v>37</v>
      </c>
      <c r="B34" s="6">
        <f>B24/B$27</f>
        <v>1.1130952380952381</v>
      </c>
      <c r="C34" s="6">
        <f t="shared" ref="C34:I34" si="2">C24/C$27</f>
        <v>1.1200812388931201</v>
      </c>
      <c r="D34" s="6">
        <f t="shared" si="2"/>
        <v>1.1273090364453318</v>
      </c>
      <c r="E34" s="6">
        <f t="shared" si="2"/>
        <v>1.1308068459657703</v>
      </c>
      <c r="F34" s="6">
        <f t="shared" si="2"/>
        <v>1.1336515513126493</v>
      </c>
      <c r="G34" s="6">
        <f t="shared" si="2"/>
        <v>1.1379310344827587</v>
      </c>
      <c r="H34" s="6">
        <f t="shared" si="2"/>
        <v>1.1177829099307159</v>
      </c>
      <c r="I34" s="6">
        <f t="shared" si="2"/>
        <v>1.1192870201096892</v>
      </c>
      <c r="L34" s="10" t="s">
        <v>34</v>
      </c>
      <c r="M34" s="11">
        <v>54.22673565166982</v>
      </c>
      <c r="N34" s="16">
        <v>51.45</v>
      </c>
    </row>
    <row r="35" spans="1:14" x14ac:dyDescent="0.25">
      <c r="A35" s="9" t="s">
        <v>23</v>
      </c>
      <c r="B35" s="6">
        <f t="shared" ref="B35:I37" si="3">B25/B$27</f>
        <v>1.21972049689441</v>
      </c>
      <c r="C35" s="6">
        <f t="shared" si="3"/>
        <v>1.2259456714902259</v>
      </c>
      <c r="D35" s="6">
        <f t="shared" si="3"/>
        <v>1.2169246130803795</v>
      </c>
      <c r="E35" s="6">
        <f t="shared" si="3"/>
        <v>1.2295843520782397</v>
      </c>
      <c r="F35" s="6">
        <f t="shared" si="3"/>
        <v>1.2176610978520288</v>
      </c>
      <c r="G35" s="6">
        <f t="shared" si="3"/>
        <v>1.2218787158145066</v>
      </c>
      <c r="H35" s="6">
        <f t="shared" si="3"/>
        <v>1.1709006928406467</v>
      </c>
      <c r="I35" s="6">
        <f t="shared" si="3"/>
        <v>1.1757312614259599</v>
      </c>
      <c r="L35" s="10" t="s">
        <v>35</v>
      </c>
      <c r="M35" s="11">
        <v>47.753634362696786</v>
      </c>
      <c r="N35" s="16">
        <v>51.72</v>
      </c>
    </row>
    <row r="36" spans="1:14" x14ac:dyDescent="0.25">
      <c r="A36" s="9" t="s">
        <v>24</v>
      </c>
      <c r="B36" s="6">
        <f t="shared" si="3"/>
        <v>1.1200828157349896</v>
      </c>
      <c r="C36" s="6">
        <f t="shared" si="3"/>
        <v>1.1342980451891342</v>
      </c>
      <c r="D36" s="6">
        <f t="shared" si="3"/>
        <v>1.165252121817274</v>
      </c>
      <c r="E36" s="6">
        <f t="shared" si="3"/>
        <v>1.162836185819071</v>
      </c>
      <c r="F36" s="6">
        <f t="shared" si="3"/>
        <v>1.1837708830548928</v>
      </c>
      <c r="G36" s="6">
        <f t="shared" si="3"/>
        <v>1.1914387633769323</v>
      </c>
      <c r="H36" s="6">
        <f t="shared" si="3"/>
        <v>1.1819861431870671</v>
      </c>
      <c r="I36" s="6">
        <f t="shared" si="3"/>
        <v>1.1819012797074955</v>
      </c>
      <c r="L36" s="10" t="s">
        <v>10</v>
      </c>
      <c r="M36" s="16">
        <v>53.526122824240531</v>
      </c>
      <c r="N36" s="16">
        <v>43.76</v>
      </c>
    </row>
    <row r="37" spans="1:14" x14ac:dyDescent="0.25">
      <c r="A37" s="9" t="s">
        <v>25</v>
      </c>
      <c r="B37" s="6">
        <f t="shared" si="3"/>
        <v>1</v>
      </c>
      <c r="C37" s="6">
        <f t="shared" si="3"/>
        <v>1</v>
      </c>
      <c r="D37" s="6">
        <f t="shared" si="3"/>
        <v>1</v>
      </c>
      <c r="E37" s="6">
        <f t="shared" si="3"/>
        <v>1</v>
      </c>
      <c r="F37" s="6">
        <f t="shared" si="3"/>
        <v>1</v>
      </c>
      <c r="G37" s="6">
        <f t="shared" si="3"/>
        <v>1</v>
      </c>
      <c r="H37" s="6">
        <f t="shared" si="3"/>
        <v>1</v>
      </c>
      <c r="I37" s="6">
        <f t="shared" si="3"/>
        <v>1</v>
      </c>
      <c r="L37" s="3" t="s">
        <v>40</v>
      </c>
      <c r="M37" s="16">
        <v>50.921887319001151</v>
      </c>
      <c r="N37" s="16">
        <v>48.98</v>
      </c>
    </row>
  </sheetData>
  <pageMargins left="0.70866141732283472" right="0.70866141732283472" top="0.39370078740157483" bottom="0.19685039370078741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AWIPH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HELLIN Eric</dc:creator>
  <cp:lastModifiedBy>Administrateur</cp:lastModifiedBy>
  <cp:lastPrinted>2019-07-11T10:30:57Z</cp:lastPrinted>
  <dcterms:created xsi:type="dcterms:W3CDTF">2018-05-14T08:20:35Z</dcterms:created>
  <dcterms:modified xsi:type="dcterms:W3CDTF">2019-07-11T15:46:38Z</dcterms:modified>
</cp:coreProperties>
</file>